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Reto 52 semanas" sheetId="2" state="visible" r:id="rId2"/>
    <sheet xmlns:r="http://schemas.openxmlformats.org/officeDocument/2006/relationships" name="Meta mens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 &quot;€&quot;"/>
    <numFmt numFmtId="166" formatCode="yyyy-mm-dd"/>
    <numFmt numFmtId="167" formatCode="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6361"/>
      <sz val="10"/>
    </font>
    <font>
      <name val="Calibri"/>
      <b val="1"/>
      <color rgb="001A1112"/>
      <sz val="13"/>
    </font>
    <font>
      <name val="Calibri"/>
      <color rgb="001A1112"/>
      <sz val="11"/>
    </font>
    <font>
      <name val="Calibri"/>
    </font>
    <font>
      <name val="Calibri"/>
      <color rgb="006B6361"/>
      <sz val="9"/>
    </font>
    <font>
      <name val="Calibri"/>
      <b val="1"/>
      <color rgb="00FFFFFF"/>
    </font>
    <font>
      <name val="Calibri"/>
      <b val="1"/>
      <color rgb="001A1112"/>
      <sz val="11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C8102E"/>
        <bgColor rgb="00C8102E"/>
      </patternFill>
    </fill>
    <fill>
      <patternFill patternType="solid">
        <fgColor rgb="00FFF4C2"/>
        <bgColor rgb="00FFF4C2"/>
      </patternFill>
    </fill>
    <fill>
      <patternFill patternType="solid">
        <fgColor rgb="00ECE8E6"/>
        <bgColor rgb="00ECE8E6"/>
      </patternFill>
    </fill>
    <fill>
      <patternFill patternType="solid">
        <fgColor rgb="001A1112"/>
        <bgColor rgb="001A1112"/>
      </patternFill>
    </fill>
  </fills>
  <borders count="2">
    <border>
      <left/>
      <right/>
      <top/>
      <bottom/>
      <diagonal/>
    </border>
    <border>
      <left style="thin">
        <color rgb="00D3CCC9"/>
      </left>
      <right style="thin">
        <color rgb="00D3CCC9"/>
      </right>
      <top style="thin">
        <color rgb="00D3CCC9"/>
      </top>
      <bottom style="thin">
        <color rgb="00D3CCC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pivotButton="0" quotePrefix="0" xfId="0"/>
    <xf numFmtId="0" fontId="5" fillId="4" borderId="1" pivotButton="0" quotePrefix="0" xfId="0"/>
    <xf numFmtId="0" fontId="6" fillId="0" borderId="0" pivotButton="0" quotePrefix="0" xfId="0"/>
    <xf numFmtId="0" fontId="4" fillId="0" borderId="0" pivotButton="0" quotePrefix="0" xfId="0"/>
    <xf numFmtId="164" fontId="5" fillId="3" borderId="1" pivotButton="0" quotePrefix="0" xfId="0"/>
    <xf numFmtId="0" fontId="8" fillId="0" borderId="0" pivotButton="0" quotePrefix="0" xfId="0"/>
    <xf numFmtId="164" fontId="9" fillId="4" borderId="1" pivotButton="0" quotePrefix="0" xfId="0"/>
    <xf numFmtId="0" fontId="9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164" fontId="5" fillId="4" borderId="1" pivotButton="0" quotePrefix="0" xfId="0"/>
    <xf numFmtId="0" fontId="5" fillId="3" borderId="1" applyAlignment="1" pivotButton="0" quotePrefix="0" xfId="0">
      <alignment horizontal="center"/>
    </xf>
    <xf numFmtId="165" fontId="5" fillId="3" borderId="1" pivotButton="0" quotePrefix="0" xfId="0"/>
    <xf numFmtId="1" fontId="5" fillId="3" borderId="1" pivotButton="0" quotePrefix="0" xfId="0"/>
    <xf numFmtId="167" fontId="5" fillId="3" borderId="1" pivotButton="0" quotePrefix="0" xfId="0"/>
    <xf numFmtId="167" fontId="5" fillId="4" borderId="1" pivotButton="0" quotePrefix="0" xfId="0"/>
    <xf numFmtId="9" fontId="5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CEFE0"/>
          <bgColor rgb="00DCEF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A1" s="1" t="inlineStr">
        <is>
          <t>Tabla de ahorro y reto de las 52 semanas</t>
        </is>
      </c>
    </row>
    <row r="2">
      <c r="A2" s="2" t="inlineStr">
        <is>
          <t>Ahorrar sin pensarlo: una cantidad pequeña, cada semana.</t>
        </is>
      </c>
    </row>
    <row r="4">
      <c r="B4" s="3" t="inlineStr">
        <is>
          <t>Cómo se usa, en 3 minutos</t>
        </is>
      </c>
    </row>
    <row r="6" ht="32" customHeight="1">
      <c r="B6" s="4" t="inlineStr">
        <is>
          <t>1.  En «Reto 52 semanas» elige cuánto ahorrarás la primera semana y cuánto subirá cada semana (1 € y 1 € es el reto clásico).</t>
        </is>
      </c>
    </row>
    <row r="7" ht="32" customHeight="1">
      <c r="B7" s="4" t="inlineStr">
        <is>
          <t>2.  Cada semana que cumplas, marca ✓ en la columna «Hecho». Arriba verás cuánto llevas.</t>
        </is>
      </c>
    </row>
    <row r="8" ht="32" customHeight="1">
      <c r="B8" s="4" t="inlineStr">
        <is>
          <t>3.  Si el reto te queda grande, empieza con 0,50 € y sube 0,50 €. Lo que importa es llegar a la semana 52.</t>
        </is>
      </c>
    </row>
    <row r="9" ht="32" customHeight="1">
      <c r="B9" s="4" t="inlineStr">
        <is>
          <t>4.  Para una meta concreta (un viaje, una entrada), usa «Meta mensual»: pon cuánto necesitas y en cuántos meses, y te dice cuánto guardar cada mes.</t>
        </is>
      </c>
    </row>
    <row r="11">
      <c r="B11" s="3" t="inlineStr">
        <is>
          <t>Los colores</t>
        </is>
      </c>
    </row>
    <row r="12">
      <c r="B12" s="5" t="inlineStr">
        <is>
          <t>Amarillo: lo escribes tú.</t>
        </is>
      </c>
    </row>
    <row r="13">
      <c r="B13" s="6" t="inlineStr">
        <is>
          <t>Gris: se calcula solo, no hace falta tocarlo.</t>
        </is>
      </c>
    </row>
    <row r="15">
      <c r="B15" s="3" t="inlineStr">
        <is>
          <t>Un consejo de descuentocodigos.com</t>
        </is>
      </c>
    </row>
    <row r="16" ht="62" customHeight="1">
      <c r="B16" s="4" t="inlineStr">
        <is>
          <t>El reto de las 52 semanas es divertido, pero lo que de verdad funciona es automatizarlo: una transferencia programada el día que cobras. Que no dependa de tu fuerza de voluntad.</t>
        </is>
      </c>
    </row>
    <row r="18">
      <c r="B18" s="7" t="inlineStr">
        <is>
          <t>Plantilla gratuita de descuentocodigos.com. Úsala, cámbiala y compártela. Pensada para Excel; también puedes abrirla en Google Sheets.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8" customWidth="1" min="4" max="4"/>
    <col width="4" customWidth="1" min="5" max="5"/>
    <col width="22" customWidth="1" min="6" max="6"/>
    <col width="14" customWidth="1" min="7" max="7"/>
  </cols>
  <sheetData>
    <row r="1" ht="34" customHeight="1">
      <c r="A1" s="1" t="inlineStr">
        <is>
          <t>Reto de las 52 semanas</t>
        </is>
      </c>
    </row>
    <row r="2">
      <c r="A2" s="2" t="inlineStr">
        <is>
          <t>Marca ✓ cada semana cumplida.</t>
        </is>
      </c>
    </row>
    <row r="4">
      <c r="A4" s="8" t="inlineStr">
        <is>
          <t>Primera semana (€)</t>
        </is>
      </c>
      <c r="B4" s="9" t="n">
        <v>1</v>
      </c>
      <c r="F4" s="10" t="inlineStr">
        <is>
          <t>Total del reto</t>
        </is>
      </c>
      <c r="G4" s="11">
        <f>SUM(B8:B59)</f>
        <v/>
      </c>
    </row>
    <row r="5">
      <c r="A5" s="8" t="inlineStr">
        <is>
          <t>Sube cada semana (€)</t>
        </is>
      </c>
      <c r="B5" s="9" t="n">
        <v>1</v>
      </c>
      <c r="F5" s="10" t="inlineStr">
        <is>
          <t>Llevas ahorrado</t>
        </is>
      </c>
      <c r="G5" s="11">
        <f>SUMIF(C8:C59,"✓",B8:B59)</f>
        <v/>
      </c>
    </row>
    <row r="6">
      <c r="F6" s="10" t="inlineStr">
        <is>
          <t>Semanas cumplidas</t>
        </is>
      </c>
      <c r="G6" s="12">
        <f>COUNTIF(C8:C59,"✓")&amp;" de 52"</f>
        <v/>
      </c>
    </row>
    <row r="7">
      <c r="A7" s="13" t="inlineStr">
        <is>
          <t>Semana</t>
        </is>
      </c>
      <c r="B7" s="13" t="inlineStr">
        <is>
          <t>Aportación</t>
        </is>
      </c>
      <c r="C7" s="13" t="inlineStr">
        <is>
          <t>Hecho</t>
        </is>
      </c>
      <c r="D7" s="13" t="inlineStr">
        <is>
          <t>Acumulado previsto</t>
        </is>
      </c>
    </row>
    <row r="8">
      <c r="A8" s="6" t="n">
        <v>1</v>
      </c>
      <c r="B8" s="14">
        <f>$B$4+(A8-1)*$B$5</f>
        <v/>
      </c>
      <c r="C8" s="15" t="n"/>
      <c r="D8" s="14">
        <f>SUM($B$8:B8)</f>
        <v/>
      </c>
    </row>
    <row r="9">
      <c r="A9" s="6" t="n">
        <v>2</v>
      </c>
      <c r="B9" s="14">
        <f>$B$4+(A9-1)*$B$5</f>
        <v/>
      </c>
      <c r="C9" s="15" t="n"/>
      <c r="D9" s="14">
        <f>SUM($B$8:B9)</f>
        <v/>
      </c>
    </row>
    <row r="10">
      <c r="A10" s="6" t="n">
        <v>3</v>
      </c>
      <c r="B10" s="14">
        <f>$B$4+(A10-1)*$B$5</f>
        <v/>
      </c>
      <c r="C10" s="15" t="n"/>
      <c r="D10" s="14">
        <f>SUM($B$8:B10)</f>
        <v/>
      </c>
    </row>
    <row r="11">
      <c r="A11" s="6" t="n">
        <v>4</v>
      </c>
      <c r="B11" s="14">
        <f>$B$4+(A11-1)*$B$5</f>
        <v/>
      </c>
      <c r="C11" s="15" t="n"/>
      <c r="D11" s="14">
        <f>SUM($B$8:B11)</f>
        <v/>
      </c>
    </row>
    <row r="12">
      <c r="A12" s="6" t="n">
        <v>5</v>
      </c>
      <c r="B12" s="14">
        <f>$B$4+(A12-1)*$B$5</f>
        <v/>
      </c>
      <c r="C12" s="15" t="n"/>
      <c r="D12" s="14">
        <f>SUM($B$8:B12)</f>
        <v/>
      </c>
    </row>
    <row r="13">
      <c r="A13" s="6" t="n">
        <v>6</v>
      </c>
      <c r="B13" s="14">
        <f>$B$4+(A13-1)*$B$5</f>
        <v/>
      </c>
      <c r="C13" s="15" t="n"/>
      <c r="D13" s="14">
        <f>SUM($B$8:B13)</f>
        <v/>
      </c>
    </row>
    <row r="14">
      <c r="A14" s="6" t="n">
        <v>7</v>
      </c>
      <c r="B14" s="14">
        <f>$B$4+(A14-1)*$B$5</f>
        <v/>
      </c>
      <c r="C14" s="15" t="n"/>
      <c r="D14" s="14">
        <f>SUM($B$8:B14)</f>
        <v/>
      </c>
    </row>
    <row r="15">
      <c r="A15" s="6" t="n">
        <v>8</v>
      </c>
      <c r="B15" s="14">
        <f>$B$4+(A15-1)*$B$5</f>
        <v/>
      </c>
      <c r="C15" s="15" t="n"/>
      <c r="D15" s="14">
        <f>SUM($B$8:B15)</f>
        <v/>
      </c>
    </row>
    <row r="16">
      <c r="A16" s="6" t="n">
        <v>9</v>
      </c>
      <c r="B16" s="14">
        <f>$B$4+(A16-1)*$B$5</f>
        <v/>
      </c>
      <c r="C16" s="15" t="n"/>
      <c r="D16" s="14">
        <f>SUM($B$8:B16)</f>
        <v/>
      </c>
    </row>
    <row r="17">
      <c r="A17" s="6" t="n">
        <v>10</v>
      </c>
      <c r="B17" s="14">
        <f>$B$4+(A17-1)*$B$5</f>
        <v/>
      </c>
      <c r="C17" s="15" t="n"/>
      <c r="D17" s="14">
        <f>SUM($B$8:B17)</f>
        <v/>
      </c>
    </row>
    <row r="18">
      <c r="A18" s="6" t="n">
        <v>11</v>
      </c>
      <c r="B18" s="14">
        <f>$B$4+(A18-1)*$B$5</f>
        <v/>
      </c>
      <c r="C18" s="15" t="n"/>
      <c r="D18" s="14">
        <f>SUM($B$8:B18)</f>
        <v/>
      </c>
    </row>
    <row r="19">
      <c r="A19" s="6" t="n">
        <v>12</v>
      </c>
      <c r="B19" s="14">
        <f>$B$4+(A19-1)*$B$5</f>
        <v/>
      </c>
      <c r="C19" s="15" t="n"/>
      <c r="D19" s="14">
        <f>SUM($B$8:B19)</f>
        <v/>
      </c>
    </row>
    <row r="20">
      <c r="A20" s="6" t="n">
        <v>13</v>
      </c>
      <c r="B20" s="14">
        <f>$B$4+(A20-1)*$B$5</f>
        <v/>
      </c>
      <c r="C20" s="15" t="n"/>
      <c r="D20" s="14">
        <f>SUM($B$8:B20)</f>
        <v/>
      </c>
    </row>
    <row r="21">
      <c r="A21" s="6" t="n">
        <v>14</v>
      </c>
      <c r="B21" s="14">
        <f>$B$4+(A21-1)*$B$5</f>
        <v/>
      </c>
      <c r="C21" s="15" t="n"/>
      <c r="D21" s="14">
        <f>SUM($B$8:B21)</f>
        <v/>
      </c>
    </row>
    <row r="22">
      <c r="A22" s="6" t="n">
        <v>15</v>
      </c>
      <c r="B22" s="14">
        <f>$B$4+(A22-1)*$B$5</f>
        <v/>
      </c>
      <c r="C22" s="15" t="n"/>
      <c r="D22" s="14">
        <f>SUM($B$8:B22)</f>
        <v/>
      </c>
    </row>
    <row r="23">
      <c r="A23" s="6" t="n">
        <v>16</v>
      </c>
      <c r="B23" s="14">
        <f>$B$4+(A23-1)*$B$5</f>
        <v/>
      </c>
      <c r="C23" s="15" t="n"/>
      <c r="D23" s="14">
        <f>SUM($B$8:B23)</f>
        <v/>
      </c>
    </row>
    <row r="24">
      <c r="A24" s="6" t="n">
        <v>17</v>
      </c>
      <c r="B24" s="14">
        <f>$B$4+(A24-1)*$B$5</f>
        <v/>
      </c>
      <c r="C24" s="15" t="n"/>
      <c r="D24" s="14">
        <f>SUM($B$8:B24)</f>
        <v/>
      </c>
    </row>
    <row r="25">
      <c r="A25" s="6" t="n">
        <v>18</v>
      </c>
      <c r="B25" s="14">
        <f>$B$4+(A25-1)*$B$5</f>
        <v/>
      </c>
      <c r="C25" s="15" t="n"/>
      <c r="D25" s="14">
        <f>SUM($B$8:B25)</f>
        <v/>
      </c>
    </row>
    <row r="26">
      <c r="A26" s="6" t="n">
        <v>19</v>
      </c>
      <c r="B26" s="14">
        <f>$B$4+(A26-1)*$B$5</f>
        <v/>
      </c>
      <c r="C26" s="15" t="n"/>
      <c r="D26" s="14">
        <f>SUM($B$8:B26)</f>
        <v/>
      </c>
    </row>
    <row r="27">
      <c r="A27" s="6" t="n">
        <v>20</v>
      </c>
      <c r="B27" s="14">
        <f>$B$4+(A27-1)*$B$5</f>
        <v/>
      </c>
      <c r="C27" s="15" t="n"/>
      <c r="D27" s="14">
        <f>SUM($B$8:B27)</f>
        <v/>
      </c>
    </row>
    <row r="28">
      <c r="A28" s="6" t="n">
        <v>21</v>
      </c>
      <c r="B28" s="14">
        <f>$B$4+(A28-1)*$B$5</f>
        <v/>
      </c>
      <c r="C28" s="15" t="n"/>
      <c r="D28" s="14">
        <f>SUM($B$8:B28)</f>
        <v/>
      </c>
    </row>
    <row r="29">
      <c r="A29" s="6" t="n">
        <v>22</v>
      </c>
      <c r="B29" s="14">
        <f>$B$4+(A29-1)*$B$5</f>
        <v/>
      </c>
      <c r="C29" s="15" t="n"/>
      <c r="D29" s="14">
        <f>SUM($B$8:B29)</f>
        <v/>
      </c>
    </row>
    <row r="30">
      <c r="A30" s="6" t="n">
        <v>23</v>
      </c>
      <c r="B30" s="14">
        <f>$B$4+(A30-1)*$B$5</f>
        <v/>
      </c>
      <c r="C30" s="15" t="n"/>
      <c r="D30" s="14">
        <f>SUM($B$8:B30)</f>
        <v/>
      </c>
    </row>
    <row r="31">
      <c r="A31" s="6" t="n">
        <v>24</v>
      </c>
      <c r="B31" s="14">
        <f>$B$4+(A31-1)*$B$5</f>
        <v/>
      </c>
      <c r="C31" s="15" t="n"/>
      <c r="D31" s="14">
        <f>SUM($B$8:B31)</f>
        <v/>
      </c>
    </row>
    <row r="32">
      <c r="A32" s="6" t="n">
        <v>25</v>
      </c>
      <c r="B32" s="14">
        <f>$B$4+(A32-1)*$B$5</f>
        <v/>
      </c>
      <c r="C32" s="15" t="n"/>
      <c r="D32" s="14">
        <f>SUM($B$8:B32)</f>
        <v/>
      </c>
    </row>
    <row r="33">
      <c r="A33" s="6" t="n">
        <v>26</v>
      </c>
      <c r="B33" s="14">
        <f>$B$4+(A33-1)*$B$5</f>
        <v/>
      </c>
      <c r="C33" s="15" t="n"/>
      <c r="D33" s="14">
        <f>SUM($B$8:B33)</f>
        <v/>
      </c>
    </row>
    <row r="34">
      <c r="A34" s="6" t="n">
        <v>27</v>
      </c>
      <c r="B34" s="14">
        <f>$B$4+(A34-1)*$B$5</f>
        <v/>
      </c>
      <c r="C34" s="15" t="n"/>
      <c r="D34" s="14">
        <f>SUM($B$8:B34)</f>
        <v/>
      </c>
    </row>
    <row r="35">
      <c r="A35" s="6" t="n">
        <v>28</v>
      </c>
      <c r="B35" s="14">
        <f>$B$4+(A35-1)*$B$5</f>
        <v/>
      </c>
      <c r="C35" s="15" t="n"/>
      <c r="D35" s="14">
        <f>SUM($B$8:B35)</f>
        <v/>
      </c>
    </row>
    <row r="36">
      <c r="A36" s="6" t="n">
        <v>29</v>
      </c>
      <c r="B36" s="14">
        <f>$B$4+(A36-1)*$B$5</f>
        <v/>
      </c>
      <c r="C36" s="15" t="n"/>
      <c r="D36" s="14">
        <f>SUM($B$8:B36)</f>
        <v/>
      </c>
    </row>
    <row r="37">
      <c r="A37" s="6" t="n">
        <v>30</v>
      </c>
      <c r="B37" s="14">
        <f>$B$4+(A37-1)*$B$5</f>
        <v/>
      </c>
      <c r="C37" s="15" t="n"/>
      <c r="D37" s="14">
        <f>SUM($B$8:B37)</f>
        <v/>
      </c>
    </row>
    <row r="38">
      <c r="A38" s="6" t="n">
        <v>31</v>
      </c>
      <c r="B38" s="14">
        <f>$B$4+(A38-1)*$B$5</f>
        <v/>
      </c>
      <c r="C38" s="15" t="n"/>
      <c r="D38" s="14">
        <f>SUM($B$8:B38)</f>
        <v/>
      </c>
    </row>
    <row r="39">
      <c r="A39" s="6" t="n">
        <v>32</v>
      </c>
      <c r="B39" s="14">
        <f>$B$4+(A39-1)*$B$5</f>
        <v/>
      </c>
      <c r="C39" s="15" t="n"/>
      <c r="D39" s="14">
        <f>SUM($B$8:B39)</f>
        <v/>
      </c>
    </row>
    <row r="40">
      <c r="A40" s="6" t="n">
        <v>33</v>
      </c>
      <c r="B40" s="14">
        <f>$B$4+(A40-1)*$B$5</f>
        <v/>
      </c>
      <c r="C40" s="15" t="n"/>
      <c r="D40" s="14">
        <f>SUM($B$8:B40)</f>
        <v/>
      </c>
    </row>
    <row r="41">
      <c r="A41" s="6" t="n">
        <v>34</v>
      </c>
      <c r="B41" s="14">
        <f>$B$4+(A41-1)*$B$5</f>
        <v/>
      </c>
      <c r="C41" s="15" t="n"/>
      <c r="D41" s="14">
        <f>SUM($B$8:B41)</f>
        <v/>
      </c>
    </row>
    <row r="42">
      <c r="A42" s="6" t="n">
        <v>35</v>
      </c>
      <c r="B42" s="14">
        <f>$B$4+(A42-1)*$B$5</f>
        <v/>
      </c>
      <c r="C42" s="15" t="n"/>
      <c r="D42" s="14">
        <f>SUM($B$8:B42)</f>
        <v/>
      </c>
    </row>
    <row r="43">
      <c r="A43" s="6" t="n">
        <v>36</v>
      </c>
      <c r="B43" s="14">
        <f>$B$4+(A43-1)*$B$5</f>
        <v/>
      </c>
      <c r="C43" s="15" t="n"/>
      <c r="D43" s="14">
        <f>SUM($B$8:B43)</f>
        <v/>
      </c>
    </row>
    <row r="44">
      <c r="A44" s="6" t="n">
        <v>37</v>
      </c>
      <c r="B44" s="14">
        <f>$B$4+(A44-1)*$B$5</f>
        <v/>
      </c>
      <c r="C44" s="15" t="n"/>
      <c r="D44" s="14">
        <f>SUM($B$8:B44)</f>
        <v/>
      </c>
    </row>
    <row r="45">
      <c r="A45" s="6" t="n">
        <v>38</v>
      </c>
      <c r="B45" s="14">
        <f>$B$4+(A45-1)*$B$5</f>
        <v/>
      </c>
      <c r="C45" s="15" t="n"/>
      <c r="D45" s="14">
        <f>SUM($B$8:B45)</f>
        <v/>
      </c>
    </row>
    <row r="46">
      <c r="A46" s="6" t="n">
        <v>39</v>
      </c>
      <c r="B46" s="14">
        <f>$B$4+(A46-1)*$B$5</f>
        <v/>
      </c>
      <c r="C46" s="15" t="n"/>
      <c r="D46" s="14">
        <f>SUM($B$8:B46)</f>
        <v/>
      </c>
    </row>
    <row r="47">
      <c r="A47" s="6" t="n">
        <v>40</v>
      </c>
      <c r="B47" s="14">
        <f>$B$4+(A47-1)*$B$5</f>
        <v/>
      </c>
      <c r="C47" s="15" t="n"/>
      <c r="D47" s="14">
        <f>SUM($B$8:B47)</f>
        <v/>
      </c>
    </row>
    <row r="48">
      <c r="A48" s="6" t="n">
        <v>41</v>
      </c>
      <c r="B48" s="14">
        <f>$B$4+(A48-1)*$B$5</f>
        <v/>
      </c>
      <c r="C48" s="15" t="n"/>
      <c r="D48" s="14">
        <f>SUM($B$8:B48)</f>
        <v/>
      </c>
    </row>
    <row r="49">
      <c r="A49" s="6" t="n">
        <v>42</v>
      </c>
      <c r="B49" s="14">
        <f>$B$4+(A49-1)*$B$5</f>
        <v/>
      </c>
      <c r="C49" s="15" t="n"/>
      <c r="D49" s="14">
        <f>SUM($B$8:B49)</f>
        <v/>
      </c>
    </row>
    <row r="50">
      <c r="A50" s="6" t="n">
        <v>43</v>
      </c>
      <c r="B50" s="14">
        <f>$B$4+(A50-1)*$B$5</f>
        <v/>
      </c>
      <c r="C50" s="15" t="n"/>
      <c r="D50" s="14">
        <f>SUM($B$8:B50)</f>
        <v/>
      </c>
    </row>
    <row r="51">
      <c r="A51" s="6" t="n">
        <v>44</v>
      </c>
      <c r="B51" s="14">
        <f>$B$4+(A51-1)*$B$5</f>
        <v/>
      </c>
      <c r="C51" s="15" t="n"/>
      <c r="D51" s="14">
        <f>SUM($B$8:B51)</f>
        <v/>
      </c>
    </row>
    <row r="52">
      <c r="A52" s="6" t="n">
        <v>45</v>
      </c>
      <c r="B52" s="14">
        <f>$B$4+(A52-1)*$B$5</f>
        <v/>
      </c>
      <c r="C52" s="15" t="n"/>
      <c r="D52" s="14">
        <f>SUM($B$8:B52)</f>
        <v/>
      </c>
    </row>
    <row r="53">
      <c r="A53" s="6" t="n">
        <v>46</v>
      </c>
      <c r="B53" s="14">
        <f>$B$4+(A53-1)*$B$5</f>
        <v/>
      </c>
      <c r="C53" s="15" t="n"/>
      <c r="D53" s="14">
        <f>SUM($B$8:B53)</f>
        <v/>
      </c>
    </row>
    <row r="54">
      <c r="A54" s="6" t="n">
        <v>47</v>
      </c>
      <c r="B54" s="14">
        <f>$B$4+(A54-1)*$B$5</f>
        <v/>
      </c>
      <c r="C54" s="15" t="n"/>
      <c r="D54" s="14">
        <f>SUM($B$8:B54)</f>
        <v/>
      </c>
    </row>
    <row r="55">
      <c r="A55" s="6" t="n">
        <v>48</v>
      </c>
      <c r="B55" s="14">
        <f>$B$4+(A55-1)*$B$5</f>
        <v/>
      </c>
      <c r="C55" s="15" t="n"/>
      <c r="D55" s="14">
        <f>SUM($B$8:B55)</f>
        <v/>
      </c>
    </row>
    <row r="56">
      <c r="A56" s="6" t="n">
        <v>49</v>
      </c>
      <c r="B56" s="14">
        <f>$B$4+(A56-1)*$B$5</f>
        <v/>
      </c>
      <c r="C56" s="15" t="n"/>
      <c r="D56" s="14">
        <f>SUM($B$8:B56)</f>
        <v/>
      </c>
    </row>
    <row r="57">
      <c r="A57" s="6" t="n">
        <v>50</v>
      </c>
      <c r="B57" s="14">
        <f>$B$4+(A57-1)*$B$5</f>
        <v/>
      </c>
      <c r="C57" s="15" t="n"/>
      <c r="D57" s="14">
        <f>SUM($B$8:B57)</f>
        <v/>
      </c>
    </row>
    <row r="58">
      <c r="A58" s="6" t="n">
        <v>51</v>
      </c>
      <c r="B58" s="14">
        <f>$B$4+(A58-1)*$B$5</f>
        <v/>
      </c>
      <c r="C58" s="15" t="n"/>
      <c r="D58" s="14">
        <f>SUM($B$8:B58)</f>
        <v/>
      </c>
    </row>
    <row r="59">
      <c r="A59" s="6" t="n">
        <v>52</v>
      </c>
      <c r="B59" s="14">
        <f>$B$4+(A59-1)*$B$5</f>
        <v/>
      </c>
      <c r="C59" s="15" t="n"/>
      <c r="D59" s="14">
        <f>SUM($B$8:B59)</f>
        <v/>
      </c>
    </row>
  </sheetData>
  <mergeCells count="2">
    <mergeCell ref="A2:G2"/>
    <mergeCell ref="A1:G1"/>
  </mergeCells>
  <conditionalFormatting sqref="A8:D59">
    <cfRule type="expression" priority="1" dxfId="0">
      <formula>$C8="✓"</formula>
    </cfRule>
  </conditionalFormatting>
  <dataValidations count="1">
    <dataValidation sqref="C8:C59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6" customWidth="1" min="4" max="4"/>
    <col width="16" customWidth="1" min="5" max="5"/>
    <col width="14" customWidth="1" min="6" max="6"/>
  </cols>
  <sheetData>
    <row r="1" ht="34" customHeight="1">
      <c r="A1" s="1" t="inlineStr">
        <is>
          <t>Meta mensual</t>
        </is>
      </c>
    </row>
    <row r="2">
      <c r="A2" s="2" t="inlineStr">
        <is>
          <t>¿Cuánto tengo que guardar cada mes para llegar?</t>
        </is>
      </c>
    </row>
    <row r="4">
      <c r="A4" s="8" t="inlineStr">
        <is>
          <t>Mi meta (€)</t>
        </is>
      </c>
      <c r="B4" s="16" t="n">
        <v>3000</v>
      </c>
    </row>
    <row r="5">
      <c r="A5" s="8" t="inlineStr">
        <is>
          <t>Ya tengo ahorrado (€)</t>
        </is>
      </c>
      <c r="B5" s="16" t="n">
        <v>0</v>
      </c>
    </row>
    <row r="6">
      <c r="A6" s="8" t="inlineStr">
        <is>
          <t>Plazo (meses, máx. 36)</t>
        </is>
      </c>
      <c r="B6" s="17" t="n">
        <v>12</v>
      </c>
    </row>
    <row r="7">
      <c r="A7" s="8" t="inlineStr">
        <is>
          <t>Empiezo el mes de</t>
        </is>
      </c>
      <c r="B7" s="18" t="n">
        <v>46296</v>
      </c>
    </row>
    <row r="9">
      <c r="A9" s="10" t="inlineStr">
        <is>
          <t>Tienes que guardar al mes</t>
        </is>
      </c>
      <c r="B9" s="11">
        <f>IF(B6&gt;0,MAX(0,B4-B5)/B6,0)</f>
        <v/>
      </c>
    </row>
    <row r="11">
      <c r="A11" s="13" t="inlineStr">
        <is>
          <t>Mes</t>
        </is>
      </c>
      <c r="B11" s="13" t="inlineStr">
        <is>
          <t>Fecha</t>
        </is>
      </c>
      <c r="C11" s="13" t="inlineStr">
        <is>
          <t>Aportación</t>
        </is>
      </c>
      <c r="D11" s="13" t="inlineStr">
        <is>
          <t>Acumulado</t>
        </is>
      </c>
      <c r="E11" s="13" t="inlineStr">
        <is>
          <t>% de la meta</t>
        </is>
      </c>
    </row>
    <row r="12">
      <c r="A12" s="6">
        <f>IF(1&lt;=$B$6,1,"")</f>
        <v/>
      </c>
      <c r="B12" s="19">
        <f>IF(A12="","",EDATE($B$7,0))</f>
        <v/>
      </c>
      <c r="C12" s="14">
        <f>IF(A12="","",$B$9)</f>
        <v/>
      </c>
      <c r="D12" s="14">
        <f>IF(A12="","",$B$5+SUM($C$12:C12))</f>
        <v/>
      </c>
      <c r="E12" s="20">
        <f>IF(A12="","",IF($B$4=0,0,D12/$B$4))</f>
        <v/>
      </c>
    </row>
    <row r="13">
      <c r="A13" s="6">
        <f>IF(2&lt;=$B$6,2,"")</f>
        <v/>
      </c>
      <c r="B13" s="19">
        <f>IF(A13="","",EDATE($B$7,1))</f>
        <v/>
      </c>
      <c r="C13" s="14">
        <f>IF(A13="","",$B$9)</f>
        <v/>
      </c>
      <c r="D13" s="14">
        <f>IF(A13="","",$B$5+SUM($C$12:C13))</f>
        <v/>
      </c>
      <c r="E13" s="20">
        <f>IF(A13="","",IF($B$4=0,0,D13/$B$4))</f>
        <v/>
      </c>
    </row>
    <row r="14">
      <c r="A14" s="6">
        <f>IF(3&lt;=$B$6,3,"")</f>
        <v/>
      </c>
      <c r="B14" s="19">
        <f>IF(A14="","",EDATE($B$7,2))</f>
        <v/>
      </c>
      <c r="C14" s="14">
        <f>IF(A14="","",$B$9)</f>
        <v/>
      </c>
      <c r="D14" s="14">
        <f>IF(A14="","",$B$5+SUM($C$12:C14))</f>
        <v/>
      </c>
      <c r="E14" s="20">
        <f>IF(A14="","",IF($B$4=0,0,D14/$B$4))</f>
        <v/>
      </c>
    </row>
    <row r="15">
      <c r="A15" s="6">
        <f>IF(4&lt;=$B$6,4,"")</f>
        <v/>
      </c>
      <c r="B15" s="19">
        <f>IF(A15="","",EDATE($B$7,3))</f>
        <v/>
      </c>
      <c r="C15" s="14">
        <f>IF(A15="","",$B$9)</f>
        <v/>
      </c>
      <c r="D15" s="14">
        <f>IF(A15="","",$B$5+SUM($C$12:C15))</f>
        <v/>
      </c>
      <c r="E15" s="20">
        <f>IF(A15="","",IF($B$4=0,0,D15/$B$4))</f>
        <v/>
      </c>
    </row>
    <row r="16">
      <c r="A16" s="6">
        <f>IF(5&lt;=$B$6,5,"")</f>
        <v/>
      </c>
      <c r="B16" s="19">
        <f>IF(A16="","",EDATE($B$7,4))</f>
        <v/>
      </c>
      <c r="C16" s="14">
        <f>IF(A16="","",$B$9)</f>
        <v/>
      </c>
      <c r="D16" s="14">
        <f>IF(A16="","",$B$5+SUM($C$12:C16))</f>
        <v/>
      </c>
      <c r="E16" s="20">
        <f>IF(A16="","",IF($B$4=0,0,D16/$B$4))</f>
        <v/>
      </c>
    </row>
    <row r="17">
      <c r="A17" s="6">
        <f>IF(6&lt;=$B$6,6,"")</f>
        <v/>
      </c>
      <c r="B17" s="19">
        <f>IF(A17="","",EDATE($B$7,5))</f>
        <v/>
      </c>
      <c r="C17" s="14">
        <f>IF(A17="","",$B$9)</f>
        <v/>
      </c>
      <c r="D17" s="14">
        <f>IF(A17="","",$B$5+SUM($C$12:C17))</f>
        <v/>
      </c>
      <c r="E17" s="20">
        <f>IF(A17="","",IF($B$4=0,0,D17/$B$4))</f>
        <v/>
      </c>
    </row>
    <row r="18">
      <c r="A18" s="6">
        <f>IF(7&lt;=$B$6,7,"")</f>
        <v/>
      </c>
      <c r="B18" s="19">
        <f>IF(A18="","",EDATE($B$7,6))</f>
        <v/>
      </c>
      <c r="C18" s="14">
        <f>IF(A18="","",$B$9)</f>
        <v/>
      </c>
      <c r="D18" s="14">
        <f>IF(A18="","",$B$5+SUM($C$12:C18))</f>
        <v/>
      </c>
      <c r="E18" s="20">
        <f>IF(A18="","",IF($B$4=0,0,D18/$B$4))</f>
        <v/>
      </c>
    </row>
    <row r="19">
      <c r="A19" s="6">
        <f>IF(8&lt;=$B$6,8,"")</f>
        <v/>
      </c>
      <c r="B19" s="19">
        <f>IF(A19="","",EDATE($B$7,7))</f>
        <v/>
      </c>
      <c r="C19" s="14">
        <f>IF(A19="","",$B$9)</f>
        <v/>
      </c>
      <c r="D19" s="14">
        <f>IF(A19="","",$B$5+SUM($C$12:C19))</f>
        <v/>
      </c>
      <c r="E19" s="20">
        <f>IF(A19="","",IF($B$4=0,0,D19/$B$4))</f>
        <v/>
      </c>
    </row>
    <row r="20">
      <c r="A20" s="6">
        <f>IF(9&lt;=$B$6,9,"")</f>
        <v/>
      </c>
      <c r="B20" s="19">
        <f>IF(A20="","",EDATE($B$7,8))</f>
        <v/>
      </c>
      <c r="C20" s="14">
        <f>IF(A20="","",$B$9)</f>
        <v/>
      </c>
      <c r="D20" s="14">
        <f>IF(A20="","",$B$5+SUM($C$12:C20))</f>
        <v/>
      </c>
      <c r="E20" s="20">
        <f>IF(A20="","",IF($B$4=0,0,D20/$B$4))</f>
        <v/>
      </c>
    </row>
    <row r="21">
      <c r="A21" s="6">
        <f>IF(10&lt;=$B$6,10,"")</f>
        <v/>
      </c>
      <c r="B21" s="19">
        <f>IF(A21="","",EDATE($B$7,9))</f>
        <v/>
      </c>
      <c r="C21" s="14">
        <f>IF(A21="","",$B$9)</f>
        <v/>
      </c>
      <c r="D21" s="14">
        <f>IF(A21="","",$B$5+SUM($C$12:C21))</f>
        <v/>
      </c>
      <c r="E21" s="20">
        <f>IF(A21="","",IF($B$4=0,0,D21/$B$4))</f>
        <v/>
      </c>
    </row>
    <row r="22">
      <c r="A22" s="6">
        <f>IF(11&lt;=$B$6,11,"")</f>
        <v/>
      </c>
      <c r="B22" s="19">
        <f>IF(A22="","",EDATE($B$7,10))</f>
        <v/>
      </c>
      <c r="C22" s="14">
        <f>IF(A22="","",$B$9)</f>
        <v/>
      </c>
      <c r="D22" s="14">
        <f>IF(A22="","",$B$5+SUM($C$12:C22))</f>
        <v/>
      </c>
      <c r="E22" s="20">
        <f>IF(A22="","",IF($B$4=0,0,D22/$B$4))</f>
        <v/>
      </c>
    </row>
    <row r="23">
      <c r="A23" s="6">
        <f>IF(12&lt;=$B$6,12,"")</f>
        <v/>
      </c>
      <c r="B23" s="19">
        <f>IF(A23="","",EDATE($B$7,11))</f>
        <v/>
      </c>
      <c r="C23" s="14">
        <f>IF(A23="","",$B$9)</f>
        <v/>
      </c>
      <c r="D23" s="14">
        <f>IF(A23="","",$B$5+SUM($C$12:C23))</f>
        <v/>
      </c>
      <c r="E23" s="20">
        <f>IF(A23="","",IF($B$4=0,0,D23/$B$4))</f>
        <v/>
      </c>
    </row>
    <row r="24">
      <c r="A24" s="6">
        <f>IF(13&lt;=$B$6,13,"")</f>
        <v/>
      </c>
      <c r="B24" s="19">
        <f>IF(A24="","",EDATE($B$7,12))</f>
        <v/>
      </c>
      <c r="C24" s="14">
        <f>IF(A24="","",$B$9)</f>
        <v/>
      </c>
      <c r="D24" s="14">
        <f>IF(A24="","",$B$5+SUM($C$12:C24))</f>
        <v/>
      </c>
      <c r="E24" s="20">
        <f>IF(A24="","",IF($B$4=0,0,D24/$B$4))</f>
        <v/>
      </c>
    </row>
    <row r="25">
      <c r="A25" s="6">
        <f>IF(14&lt;=$B$6,14,"")</f>
        <v/>
      </c>
      <c r="B25" s="19">
        <f>IF(A25="","",EDATE($B$7,13))</f>
        <v/>
      </c>
      <c r="C25" s="14">
        <f>IF(A25="","",$B$9)</f>
        <v/>
      </c>
      <c r="D25" s="14">
        <f>IF(A25="","",$B$5+SUM($C$12:C25))</f>
        <v/>
      </c>
      <c r="E25" s="20">
        <f>IF(A25="","",IF($B$4=0,0,D25/$B$4))</f>
        <v/>
      </c>
    </row>
    <row r="26">
      <c r="A26" s="6">
        <f>IF(15&lt;=$B$6,15,"")</f>
        <v/>
      </c>
      <c r="B26" s="19">
        <f>IF(A26="","",EDATE($B$7,14))</f>
        <v/>
      </c>
      <c r="C26" s="14">
        <f>IF(A26="","",$B$9)</f>
        <v/>
      </c>
      <c r="D26" s="14">
        <f>IF(A26="","",$B$5+SUM($C$12:C26))</f>
        <v/>
      </c>
      <c r="E26" s="20">
        <f>IF(A26="","",IF($B$4=0,0,D26/$B$4))</f>
        <v/>
      </c>
    </row>
    <row r="27">
      <c r="A27" s="6">
        <f>IF(16&lt;=$B$6,16,"")</f>
        <v/>
      </c>
      <c r="B27" s="19">
        <f>IF(A27="","",EDATE($B$7,15))</f>
        <v/>
      </c>
      <c r="C27" s="14">
        <f>IF(A27="","",$B$9)</f>
        <v/>
      </c>
      <c r="D27" s="14">
        <f>IF(A27="","",$B$5+SUM($C$12:C27))</f>
        <v/>
      </c>
      <c r="E27" s="20">
        <f>IF(A27="","",IF($B$4=0,0,D27/$B$4))</f>
        <v/>
      </c>
    </row>
    <row r="28">
      <c r="A28" s="6">
        <f>IF(17&lt;=$B$6,17,"")</f>
        <v/>
      </c>
      <c r="B28" s="19">
        <f>IF(A28="","",EDATE($B$7,16))</f>
        <v/>
      </c>
      <c r="C28" s="14">
        <f>IF(A28="","",$B$9)</f>
        <v/>
      </c>
      <c r="D28" s="14">
        <f>IF(A28="","",$B$5+SUM($C$12:C28))</f>
        <v/>
      </c>
      <c r="E28" s="20">
        <f>IF(A28="","",IF($B$4=0,0,D28/$B$4))</f>
        <v/>
      </c>
    </row>
    <row r="29">
      <c r="A29" s="6">
        <f>IF(18&lt;=$B$6,18,"")</f>
        <v/>
      </c>
      <c r="B29" s="19">
        <f>IF(A29="","",EDATE($B$7,17))</f>
        <v/>
      </c>
      <c r="C29" s="14">
        <f>IF(A29="","",$B$9)</f>
        <v/>
      </c>
      <c r="D29" s="14">
        <f>IF(A29="","",$B$5+SUM($C$12:C29))</f>
        <v/>
      </c>
      <c r="E29" s="20">
        <f>IF(A29="","",IF($B$4=0,0,D29/$B$4))</f>
        <v/>
      </c>
    </row>
    <row r="30">
      <c r="A30" s="6">
        <f>IF(19&lt;=$B$6,19,"")</f>
        <v/>
      </c>
      <c r="B30" s="19">
        <f>IF(A30="","",EDATE($B$7,18))</f>
        <v/>
      </c>
      <c r="C30" s="14">
        <f>IF(A30="","",$B$9)</f>
        <v/>
      </c>
      <c r="D30" s="14">
        <f>IF(A30="","",$B$5+SUM($C$12:C30))</f>
        <v/>
      </c>
      <c r="E30" s="20">
        <f>IF(A30="","",IF($B$4=0,0,D30/$B$4))</f>
        <v/>
      </c>
    </row>
    <row r="31">
      <c r="A31" s="6">
        <f>IF(20&lt;=$B$6,20,"")</f>
        <v/>
      </c>
      <c r="B31" s="19">
        <f>IF(A31="","",EDATE($B$7,19))</f>
        <v/>
      </c>
      <c r="C31" s="14">
        <f>IF(A31="","",$B$9)</f>
        <v/>
      </c>
      <c r="D31" s="14">
        <f>IF(A31="","",$B$5+SUM($C$12:C31))</f>
        <v/>
      </c>
      <c r="E31" s="20">
        <f>IF(A31="","",IF($B$4=0,0,D31/$B$4))</f>
        <v/>
      </c>
    </row>
    <row r="32">
      <c r="A32" s="6">
        <f>IF(21&lt;=$B$6,21,"")</f>
        <v/>
      </c>
      <c r="B32" s="19">
        <f>IF(A32="","",EDATE($B$7,20))</f>
        <v/>
      </c>
      <c r="C32" s="14">
        <f>IF(A32="","",$B$9)</f>
        <v/>
      </c>
      <c r="D32" s="14">
        <f>IF(A32="","",$B$5+SUM($C$12:C32))</f>
        <v/>
      </c>
      <c r="E32" s="20">
        <f>IF(A32="","",IF($B$4=0,0,D32/$B$4))</f>
        <v/>
      </c>
    </row>
    <row r="33">
      <c r="A33" s="6">
        <f>IF(22&lt;=$B$6,22,"")</f>
        <v/>
      </c>
      <c r="B33" s="19">
        <f>IF(A33="","",EDATE($B$7,21))</f>
        <v/>
      </c>
      <c r="C33" s="14">
        <f>IF(A33="","",$B$9)</f>
        <v/>
      </c>
      <c r="D33" s="14">
        <f>IF(A33="","",$B$5+SUM($C$12:C33))</f>
        <v/>
      </c>
      <c r="E33" s="20">
        <f>IF(A33="","",IF($B$4=0,0,D33/$B$4))</f>
        <v/>
      </c>
    </row>
    <row r="34">
      <c r="A34" s="6">
        <f>IF(23&lt;=$B$6,23,"")</f>
        <v/>
      </c>
      <c r="B34" s="19">
        <f>IF(A34="","",EDATE($B$7,22))</f>
        <v/>
      </c>
      <c r="C34" s="14">
        <f>IF(A34="","",$B$9)</f>
        <v/>
      </c>
      <c r="D34" s="14">
        <f>IF(A34="","",$B$5+SUM($C$12:C34))</f>
        <v/>
      </c>
      <c r="E34" s="20">
        <f>IF(A34="","",IF($B$4=0,0,D34/$B$4))</f>
        <v/>
      </c>
    </row>
    <row r="35">
      <c r="A35" s="6">
        <f>IF(24&lt;=$B$6,24,"")</f>
        <v/>
      </c>
      <c r="B35" s="19">
        <f>IF(A35="","",EDATE($B$7,23))</f>
        <v/>
      </c>
      <c r="C35" s="14">
        <f>IF(A35="","",$B$9)</f>
        <v/>
      </c>
      <c r="D35" s="14">
        <f>IF(A35="","",$B$5+SUM($C$12:C35))</f>
        <v/>
      </c>
      <c r="E35" s="20">
        <f>IF(A35="","",IF($B$4=0,0,D35/$B$4))</f>
        <v/>
      </c>
    </row>
    <row r="36">
      <c r="A36" s="6">
        <f>IF(25&lt;=$B$6,25,"")</f>
        <v/>
      </c>
      <c r="B36" s="19">
        <f>IF(A36="","",EDATE($B$7,24))</f>
        <v/>
      </c>
      <c r="C36" s="14">
        <f>IF(A36="","",$B$9)</f>
        <v/>
      </c>
      <c r="D36" s="14">
        <f>IF(A36="","",$B$5+SUM($C$12:C36))</f>
        <v/>
      </c>
      <c r="E36" s="20">
        <f>IF(A36="","",IF($B$4=0,0,D36/$B$4))</f>
        <v/>
      </c>
    </row>
    <row r="37">
      <c r="A37" s="6">
        <f>IF(26&lt;=$B$6,26,"")</f>
        <v/>
      </c>
      <c r="B37" s="19">
        <f>IF(A37="","",EDATE($B$7,25))</f>
        <v/>
      </c>
      <c r="C37" s="14">
        <f>IF(A37="","",$B$9)</f>
        <v/>
      </c>
      <c r="D37" s="14">
        <f>IF(A37="","",$B$5+SUM($C$12:C37))</f>
        <v/>
      </c>
      <c r="E37" s="20">
        <f>IF(A37="","",IF($B$4=0,0,D37/$B$4))</f>
        <v/>
      </c>
    </row>
    <row r="38">
      <c r="A38" s="6">
        <f>IF(27&lt;=$B$6,27,"")</f>
        <v/>
      </c>
      <c r="B38" s="19">
        <f>IF(A38="","",EDATE($B$7,26))</f>
        <v/>
      </c>
      <c r="C38" s="14">
        <f>IF(A38="","",$B$9)</f>
        <v/>
      </c>
      <c r="D38" s="14">
        <f>IF(A38="","",$B$5+SUM($C$12:C38))</f>
        <v/>
      </c>
      <c r="E38" s="20">
        <f>IF(A38="","",IF($B$4=0,0,D38/$B$4))</f>
        <v/>
      </c>
    </row>
    <row r="39">
      <c r="A39" s="6">
        <f>IF(28&lt;=$B$6,28,"")</f>
        <v/>
      </c>
      <c r="B39" s="19">
        <f>IF(A39="","",EDATE($B$7,27))</f>
        <v/>
      </c>
      <c r="C39" s="14">
        <f>IF(A39="","",$B$9)</f>
        <v/>
      </c>
      <c r="D39" s="14">
        <f>IF(A39="","",$B$5+SUM($C$12:C39))</f>
        <v/>
      </c>
      <c r="E39" s="20">
        <f>IF(A39="","",IF($B$4=0,0,D39/$B$4))</f>
        <v/>
      </c>
    </row>
    <row r="40">
      <c r="A40" s="6">
        <f>IF(29&lt;=$B$6,29,"")</f>
        <v/>
      </c>
      <c r="B40" s="19">
        <f>IF(A40="","",EDATE($B$7,28))</f>
        <v/>
      </c>
      <c r="C40" s="14">
        <f>IF(A40="","",$B$9)</f>
        <v/>
      </c>
      <c r="D40" s="14">
        <f>IF(A40="","",$B$5+SUM($C$12:C40))</f>
        <v/>
      </c>
      <c r="E40" s="20">
        <f>IF(A40="","",IF($B$4=0,0,D40/$B$4))</f>
        <v/>
      </c>
    </row>
    <row r="41">
      <c r="A41" s="6">
        <f>IF(30&lt;=$B$6,30,"")</f>
        <v/>
      </c>
      <c r="B41" s="19">
        <f>IF(A41="","",EDATE($B$7,29))</f>
        <v/>
      </c>
      <c r="C41" s="14">
        <f>IF(A41="","",$B$9)</f>
        <v/>
      </c>
      <c r="D41" s="14">
        <f>IF(A41="","",$B$5+SUM($C$12:C41))</f>
        <v/>
      </c>
      <c r="E41" s="20">
        <f>IF(A41="","",IF($B$4=0,0,D41/$B$4))</f>
        <v/>
      </c>
    </row>
    <row r="42">
      <c r="A42" s="6">
        <f>IF(31&lt;=$B$6,31,"")</f>
        <v/>
      </c>
      <c r="B42" s="19">
        <f>IF(A42="","",EDATE($B$7,30))</f>
        <v/>
      </c>
      <c r="C42" s="14">
        <f>IF(A42="","",$B$9)</f>
        <v/>
      </c>
      <c r="D42" s="14">
        <f>IF(A42="","",$B$5+SUM($C$12:C42))</f>
        <v/>
      </c>
      <c r="E42" s="20">
        <f>IF(A42="","",IF($B$4=0,0,D42/$B$4))</f>
        <v/>
      </c>
    </row>
    <row r="43">
      <c r="A43" s="6">
        <f>IF(32&lt;=$B$6,32,"")</f>
        <v/>
      </c>
      <c r="B43" s="19">
        <f>IF(A43="","",EDATE($B$7,31))</f>
        <v/>
      </c>
      <c r="C43" s="14">
        <f>IF(A43="","",$B$9)</f>
        <v/>
      </c>
      <c r="D43" s="14">
        <f>IF(A43="","",$B$5+SUM($C$12:C43))</f>
        <v/>
      </c>
      <c r="E43" s="20">
        <f>IF(A43="","",IF($B$4=0,0,D43/$B$4))</f>
        <v/>
      </c>
    </row>
    <row r="44">
      <c r="A44" s="6">
        <f>IF(33&lt;=$B$6,33,"")</f>
        <v/>
      </c>
      <c r="B44" s="19">
        <f>IF(A44="","",EDATE($B$7,32))</f>
        <v/>
      </c>
      <c r="C44" s="14">
        <f>IF(A44="","",$B$9)</f>
        <v/>
      </c>
      <c r="D44" s="14">
        <f>IF(A44="","",$B$5+SUM($C$12:C44))</f>
        <v/>
      </c>
      <c r="E44" s="20">
        <f>IF(A44="","",IF($B$4=0,0,D44/$B$4))</f>
        <v/>
      </c>
    </row>
    <row r="45">
      <c r="A45" s="6">
        <f>IF(34&lt;=$B$6,34,"")</f>
        <v/>
      </c>
      <c r="B45" s="19">
        <f>IF(A45="","",EDATE($B$7,33))</f>
        <v/>
      </c>
      <c r="C45" s="14">
        <f>IF(A45="","",$B$9)</f>
        <v/>
      </c>
      <c r="D45" s="14">
        <f>IF(A45="","",$B$5+SUM($C$12:C45))</f>
        <v/>
      </c>
      <c r="E45" s="20">
        <f>IF(A45="","",IF($B$4=0,0,D45/$B$4))</f>
        <v/>
      </c>
    </row>
    <row r="46">
      <c r="A46" s="6">
        <f>IF(35&lt;=$B$6,35,"")</f>
        <v/>
      </c>
      <c r="B46" s="19">
        <f>IF(A46="","",EDATE($B$7,34))</f>
        <v/>
      </c>
      <c r="C46" s="14">
        <f>IF(A46="","",$B$9)</f>
        <v/>
      </c>
      <c r="D46" s="14">
        <f>IF(A46="","",$B$5+SUM($C$12:C46))</f>
        <v/>
      </c>
      <c r="E46" s="20">
        <f>IF(A46="","",IF($B$4=0,0,D46/$B$4))</f>
        <v/>
      </c>
    </row>
    <row r="47">
      <c r="A47" s="6">
        <f>IF(36&lt;=$B$6,36,"")</f>
        <v/>
      </c>
      <c r="B47" s="19">
        <f>IF(A47="","",EDATE($B$7,35))</f>
        <v/>
      </c>
      <c r="C47" s="14">
        <f>IF(A47="","",$B$9)</f>
        <v/>
      </c>
      <c r="D47" s="14">
        <f>IF(A47="","",$B$5+SUM($C$12:C47))</f>
        <v/>
      </c>
      <c r="E47" s="20">
        <f>IF(A47="","",IF($B$4=0,0,D47/$B$4))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2026-10-16T19:01:51Z</dcterms:created>
  <dcterms:modified xmlns:dcterms="http://purl.org/dc/terms/" xmlns:xsi="http://www.w3.org/2001/XMLSchema-instance" xsi:type="dcterms:W3CDTF">2026-10-16T19:01:51Z</dcterms:modified>
</cp:coreProperties>
</file>